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w\Desktop\"/>
    </mc:Choice>
  </mc:AlternateContent>
  <xr:revisionPtr revIDLastSave="0" documentId="8_{6B850FD1-D037-40CA-9EF3-FDE46C82BE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M ungleich BSM" sheetId="1" r:id="rId1"/>
    <sheet name="EM gleich BSM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26" i="2"/>
  <c r="C25" i="2"/>
  <c r="C23" i="2"/>
  <c r="C22" i="2"/>
  <c r="H12" i="2"/>
  <c r="H11" i="2"/>
  <c r="H10" i="2"/>
  <c r="H9" i="2"/>
  <c r="C32" i="1"/>
  <c r="C19" i="2" l="1"/>
  <c r="C32" i="2"/>
  <c r="C24" i="2"/>
  <c r="C27" i="2"/>
  <c r="C27" i="1"/>
  <c r="C24" i="1"/>
  <c r="C28" i="2" l="1"/>
  <c r="C29" i="2" s="1"/>
  <c r="C33" i="2"/>
  <c r="C34" i="2" s="1"/>
  <c r="C35" i="2" s="1"/>
  <c r="C38" i="2"/>
  <c r="C26" i="1"/>
  <c r="C28" i="1" s="1"/>
  <c r="C23" i="1"/>
  <c r="H11" i="1"/>
  <c r="H12" i="1"/>
  <c r="H13" i="1"/>
  <c r="H10" i="1"/>
  <c r="C38" i="1" l="1"/>
  <c r="C39" i="2"/>
  <c r="C40" i="2" s="1"/>
  <c r="C42" i="2" s="1"/>
  <c r="C20" i="1"/>
  <c r="C25" i="1"/>
  <c r="C29" i="1" s="1"/>
  <c r="C30" i="1" s="1"/>
  <c r="C33" i="1"/>
  <c r="C34" i="1" s="1"/>
  <c r="C40" i="1" l="1"/>
  <c r="C35" i="1"/>
  <c r="C36" i="1" s="1"/>
  <c r="C41" i="1" l="1"/>
  <c r="C42" i="1" s="1"/>
  <c r="C44" i="1" s="1"/>
</calcChain>
</file>

<file path=xl/sharedStrings.xml><?xml version="1.0" encoding="utf-8"?>
<sst xmlns="http://schemas.openxmlformats.org/spreadsheetml/2006/main" count="96" uniqueCount="51">
  <si>
    <t>BEIHILFE</t>
  </si>
  <si>
    <t>2019 Fass</t>
  </si>
  <si>
    <t>2019 Flasche</t>
  </si>
  <si>
    <t>2021 Fass</t>
  </si>
  <si>
    <t>2021 Flasche</t>
  </si>
  <si>
    <t>Wein</t>
  </si>
  <si>
    <t>RS Wein</t>
  </si>
  <si>
    <t>Landwein</t>
  </si>
  <si>
    <t>Qualitäswein</t>
  </si>
  <si>
    <t>Prädikatswein</t>
  </si>
  <si>
    <t>Schaumwein</t>
  </si>
  <si>
    <t>Gesamtbestand 2019</t>
  </si>
  <si>
    <t>Gesamtbestand 2021</t>
  </si>
  <si>
    <t>UMSATZ</t>
  </si>
  <si>
    <t>Umsatz 2019 Fass</t>
  </si>
  <si>
    <t xml:space="preserve">Umsatz 2019 Flasche </t>
  </si>
  <si>
    <t>Umsatz 2019 Gesamt</t>
  </si>
  <si>
    <t>Umsatz 2021 Fass</t>
  </si>
  <si>
    <t>Umsatz 2021 Flasche</t>
  </si>
  <si>
    <t>Umsatz 2021 Gesamt</t>
  </si>
  <si>
    <t>Umsatz 2021 in % von 2019</t>
  </si>
  <si>
    <t>Umsatzrückgang in %</t>
  </si>
  <si>
    <t>Bestandszuwachs 2021</t>
  </si>
  <si>
    <t>Verkauf</t>
  </si>
  <si>
    <t>Anteil 2019 Flaschenweinverkauf</t>
  </si>
  <si>
    <t xml:space="preserve">Rückgang Verkauf 2021 </t>
  </si>
  <si>
    <t>"eingesparte" Produktion</t>
  </si>
  <si>
    <t>Anteil Flaschenwein</t>
  </si>
  <si>
    <t>eingesparte Kosten</t>
  </si>
  <si>
    <t>Umsatzverlust 2021</t>
  </si>
  <si>
    <t>Einkommensverlust 2021</t>
  </si>
  <si>
    <t>Einkommensverlust X-III</t>
  </si>
  <si>
    <t>Modell Verlustabgeltung WEIN</t>
  </si>
  <si>
    <t>darf nicht kleiner "Null" sein!</t>
  </si>
  <si>
    <t>Falls Gesamtbestand 2021 kleiner als 2019, bitte händisch auf den Wert des Gesamtbestands 2019 korrigieren!</t>
  </si>
  <si>
    <t>Anzahl der Monate, für die Verlustabgeltung beantragt wird =</t>
  </si>
  <si>
    <t>Variante "Betriebsnummer Bestandsmeldung ungleich Betriebsnummer Erntemeldung"</t>
  </si>
  <si>
    <t>Variante "Betriebsnummer Bestandsmeldung gleich Betriebsnummer Erntemeldung"</t>
  </si>
  <si>
    <r>
      <t xml:space="preserve">DATENEINGABE (nur </t>
    </r>
    <r>
      <rPr>
        <b/>
        <sz val="11"/>
        <color rgb="FFFF0000"/>
        <rFont val="Calibri"/>
        <family val="2"/>
        <scheme val="minor"/>
      </rPr>
      <t>ROTE</t>
    </r>
    <r>
      <rPr>
        <b/>
        <sz val="11"/>
        <color theme="1"/>
        <rFont val="Calibri"/>
        <family val="2"/>
        <scheme val="minor"/>
      </rPr>
      <t xml:space="preserve"> und </t>
    </r>
    <r>
      <rPr>
        <b/>
        <sz val="11"/>
        <color rgb="FF92D050"/>
        <rFont val="Calibri"/>
        <family val="2"/>
        <scheme val="minor"/>
      </rPr>
      <t>GRÜNE</t>
    </r>
    <r>
      <rPr>
        <b/>
        <sz val="11"/>
        <color theme="1"/>
        <rFont val="Calibri"/>
        <family val="2"/>
        <scheme val="minor"/>
      </rPr>
      <t xml:space="preserve"> Felder befüllen!) </t>
    </r>
  </si>
  <si>
    <t xml:space="preserve"> (bitte eingeben)</t>
  </si>
  <si>
    <t>Erntemenge 2018 in Liter =</t>
  </si>
  <si>
    <t>ab 40% vorschussberechtigt</t>
  </si>
  <si>
    <t>Gesamtverkauf</t>
  </si>
  <si>
    <t xml:space="preserve"> ab 40% vorschusbrechtigt</t>
  </si>
  <si>
    <t>(errechnet aus den  Verkaufsmengen und den festgelegten Preisen die Umsätze)</t>
  </si>
  <si>
    <t>Zur folgenden Ermittlung des Gesamtbestands siehe die Erläuterungen im Merkblatt!</t>
  </si>
  <si>
    <t>Dieses Rechenmodell dient zur Abschätzung der eigenen betrieblichen Situation und ERGIBT KEINE RECHTLICH VERBINDLICHEN Aussagen!</t>
  </si>
  <si>
    <t>Qotient EM/Verkauf</t>
  </si>
  <si>
    <t xml:space="preserve">(nur schlagend, wenn der Rückgang im Verkauf größer ist als der Zuwachs im Bestand) </t>
  </si>
  <si>
    <t>(darf nicht größer als "eins" sein!)</t>
  </si>
  <si>
    <t>(erst ab 40% Umsatzrückgang förderberechtigt!)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</si>
</sst>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1" fontId="0" fillId="4" borderId="1" xfId="0" applyNumberFormat="1" applyFill="1" applyBorder="1"/>
    <xf numFmtId="1" fontId="0" fillId="0" borderId="1" xfId="0" applyNumberFormat="1" applyBorder="1"/>
    <xf numFmtId="1" fontId="0" fillId="3" borderId="1" xfId="0" applyNumberFormat="1" applyFill="1" applyBorder="1"/>
    <xf numFmtId="4" fontId="0" fillId="4" borderId="1" xfId="0" applyNumberFormat="1" applyFill="1" applyBorder="1"/>
    <xf numFmtId="4" fontId="0" fillId="3" borderId="1" xfId="0" applyNumberFormat="1" applyFill="1" applyBorder="1"/>
    <xf numFmtId="0" fontId="4" fillId="0" borderId="0" xfId="0" applyFont="1"/>
    <xf numFmtId="0" fontId="0" fillId="0" borderId="0" xfId="0" applyBorder="1"/>
    <xf numFmtId="1" fontId="0" fillId="0" borderId="0" xfId="0" applyNumberFormat="1" applyBorder="1"/>
    <xf numFmtId="0" fontId="7" fillId="0" borderId="0" xfId="0" applyFont="1"/>
    <xf numFmtId="2" fontId="7" fillId="0" borderId="0" xfId="0" applyNumberFormat="1" applyFont="1"/>
    <xf numFmtId="0" fontId="1" fillId="0" borderId="0" xfId="0" applyFont="1" applyBorder="1"/>
    <xf numFmtId="4" fontId="1" fillId="0" borderId="0" xfId="0" applyNumberFormat="1" applyFont="1"/>
    <xf numFmtId="1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28" zoomScale="88" zoomScaleNormal="88" workbookViewId="0">
      <selection activeCell="G42" sqref="G42"/>
    </sheetView>
  </sheetViews>
  <sheetFormatPr baseColWidth="10" defaultRowHeight="14.4" x14ac:dyDescent="0.3"/>
  <cols>
    <col min="2" max="2" width="12.77734375" customWidth="1"/>
    <col min="3" max="3" width="13.5546875" customWidth="1"/>
    <col min="4" max="4" width="13.77734375" customWidth="1"/>
    <col min="5" max="5" width="14.77734375" customWidth="1"/>
    <col min="6" max="6" width="14.21875" customWidth="1"/>
    <col min="7" max="7" width="13.5546875" customWidth="1"/>
    <col min="8" max="8" width="15.5546875" customWidth="1"/>
    <col min="9" max="9" width="16.21875" style="2" customWidth="1"/>
    <col min="10" max="10" width="14.21875" customWidth="1"/>
    <col min="12" max="12" width="19.21875" customWidth="1"/>
    <col min="13" max="13" width="15" customWidth="1"/>
    <col min="14" max="14" width="19.5546875" customWidth="1"/>
  </cols>
  <sheetData>
    <row r="1" spans="1:8" ht="21" x14ac:dyDescent="0.4">
      <c r="A1" s="13" t="s">
        <v>32</v>
      </c>
      <c r="B1" s="1"/>
      <c r="C1" s="1"/>
      <c r="D1" s="1"/>
    </row>
    <row r="2" spans="1:8" ht="18" x14ac:dyDescent="0.35">
      <c r="A2" s="19" t="s">
        <v>36</v>
      </c>
      <c r="B2" s="1"/>
      <c r="C2" s="1"/>
      <c r="D2" s="1"/>
    </row>
    <row r="3" spans="1:8" ht="18" x14ac:dyDescent="0.35">
      <c r="A3" s="19"/>
      <c r="B3" s="1"/>
      <c r="C3" s="1"/>
      <c r="D3" s="1"/>
    </row>
    <row r="4" spans="1:8" x14ac:dyDescent="0.3">
      <c r="A4" s="1" t="s">
        <v>38</v>
      </c>
    </row>
    <row r="5" spans="1:8" x14ac:dyDescent="0.3">
      <c r="A5" s="1"/>
    </row>
    <row r="6" spans="1:8" x14ac:dyDescent="0.3">
      <c r="A6" s="1" t="s">
        <v>40</v>
      </c>
      <c r="B6" s="1"/>
      <c r="C6" s="1"/>
      <c r="D6" s="1"/>
      <c r="F6" s="18"/>
      <c r="G6" t="s">
        <v>39</v>
      </c>
    </row>
    <row r="7" spans="1:8" x14ac:dyDescent="0.3">
      <c r="A7" s="1" t="s">
        <v>35</v>
      </c>
      <c r="B7" s="1"/>
      <c r="C7" s="1"/>
      <c r="D7" s="1"/>
      <c r="F7" s="18"/>
      <c r="G7" t="s">
        <v>39</v>
      </c>
    </row>
    <row r="8" spans="1:8" x14ac:dyDescent="0.3">
      <c r="A8" s="1"/>
      <c r="B8" s="1"/>
      <c r="C8" s="1"/>
      <c r="D8" s="1"/>
    </row>
    <row r="9" spans="1:8" x14ac:dyDescent="0.3">
      <c r="A9" s="5" t="s">
        <v>23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42</v>
      </c>
    </row>
    <row r="10" spans="1:8" x14ac:dyDescent="0.3">
      <c r="A10" s="3" t="s">
        <v>1</v>
      </c>
      <c r="B10" s="14"/>
      <c r="C10" s="14"/>
      <c r="D10" s="14"/>
      <c r="E10" s="14"/>
      <c r="F10" s="14"/>
      <c r="G10" s="14"/>
      <c r="H10" s="15">
        <f>SUM(B10:G10)</f>
        <v>0</v>
      </c>
    </row>
    <row r="11" spans="1:8" x14ac:dyDescent="0.3">
      <c r="A11" s="3" t="s">
        <v>2</v>
      </c>
      <c r="B11" s="14"/>
      <c r="C11" s="14"/>
      <c r="D11" s="14"/>
      <c r="E11" s="14"/>
      <c r="F11" s="14"/>
      <c r="G11" s="14"/>
      <c r="H11" s="15">
        <f t="shared" ref="H11:H13" si="0">SUM(B11:G11)</f>
        <v>0</v>
      </c>
    </row>
    <row r="12" spans="1:8" x14ac:dyDescent="0.3">
      <c r="A12" s="3" t="s">
        <v>3</v>
      </c>
      <c r="B12" s="16"/>
      <c r="C12" s="16"/>
      <c r="D12" s="16"/>
      <c r="E12" s="16"/>
      <c r="F12" s="16"/>
      <c r="G12" s="16"/>
      <c r="H12" s="15">
        <f t="shared" si="0"/>
        <v>0</v>
      </c>
    </row>
    <row r="13" spans="1:8" x14ac:dyDescent="0.3">
      <c r="A13" s="3" t="s">
        <v>4</v>
      </c>
      <c r="B13" s="16"/>
      <c r="C13" s="16"/>
      <c r="D13" s="16"/>
      <c r="E13" s="16"/>
      <c r="F13" s="16"/>
      <c r="G13" s="16"/>
      <c r="H13" s="15">
        <f t="shared" si="0"/>
        <v>0</v>
      </c>
    </row>
    <row r="14" spans="1:8" x14ac:dyDescent="0.3">
      <c r="A14" s="20"/>
      <c r="B14" s="26"/>
      <c r="C14" s="26"/>
      <c r="D14" s="26"/>
      <c r="E14" s="26"/>
      <c r="F14" s="26"/>
      <c r="G14" s="26"/>
      <c r="H14" s="21"/>
    </row>
    <row r="15" spans="1:8" x14ac:dyDescent="0.3">
      <c r="A15" s="1" t="s">
        <v>45</v>
      </c>
    </row>
    <row r="16" spans="1:8" x14ac:dyDescent="0.3">
      <c r="A16" s="1"/>
    </row>
    <row r="17" spans="1:4" x14ac:dyDescent="0.3">
      <c r="A17" s="3" t="s">
        <v>11</v>
      </c>
      <c r="B17" s="3"/>
      <c r="C17" s="17"/>
    </row>
    <row r="18" spans="1:4" x14ac:dyDescent="0.3">
      <c r="A18" s="3" t="s">
        <v>12</v>
      </c>
      <c r="B18" s="3"/>
      <c r="C18" s="18"/>
      <c r="D18" t="s">
        <v>34</v>
      </c>
    </row>
    <row r="19" spans="1:4" x14ac:dyDescent="0.3">
      <c r="C19" s="6"/>
    </row>
    <row r="20" spans="1:4" x14ac:dyDescent="0.3">
      <c r="A20" s="3" t="s">
        <v>24</v>
      </c>
      <c r="B20" s="3"/>
      <c r="C20" s="9" t="e">
        <f>H11/(H11+H10)</f>
        <v>#DIV/0!</v>
      </c>
    </row>
    <row r="21" spans="1:4" x14ac:dyDescent="0.3">
      <c r="C21" s="6"/>
    </row>
    <row r="22" spans="1:4" x14ac:dyDescent="0.3">
      <c r="A22" s="1" t="s">
        <v>13</v>
      </c>
      <c r="C22" s="6"/>
      <c r="D22" t="s">
        <v>44</v>
      </c>
    </row>
    <row r="23" spans="1:4" x14ac:dyDescent="0.3">
      <c r="A23" s="3" t="s">
        <v>14</v>
      </c>
      <c r="B23" s="3"/>
      <c r="C23" s="9">
        <f>B10*0.3+C10*0.3+D10*0.3+E10*0.4+F10*0.3+G10*0.3</f>
        <v>0</v>
      </c>
    </row>
    <row r="24" spans="1:4" x14ac:dyDescent="0.3">
      <c r="A24" s="3" t="s">
        <v>15</v>
      </c>
      <c r="B24" s="3"/>
      <c r="C24" s="9">
        <f>B11*3+C11*4+D11*4+E11*5+F11*10+G11*5</f>
        <v>0</v>
      </c>
    </row>
    <row r="25" spans="1:4" x14ac:dyDescent="0.3">
      <c r="A25" s="10" t="s">
        <v>16</v>
      </c>
      <c r="B25" s="10"/>
      <c r="C25" s="11">
        <f>SUM(C23:C24)</f>
        <v>0</v>
      </c>
    </row>
    <row r="26" spans="1:4" x14ac:dyDescent="0.3">
      <c r="A26" s="3" t="s">
        <v>17</v>
      </c>
      <c r="B26" s="3"/>
      <c r="C26" s="9">
        <f>B12*0.55+C12*0.55+D12*0.55+E12*0.65+F12*0.55+G12*0.55</f>
        <v>0</v>
      </c>
    </row>
    <row r="27" spans="1:4" x14ac:dyDescent="0.3">
      <c r="A27" s="3" t="s">
        <v>18</v>
      </c>
      <c r="B27" s="3"/>
      <c r="C27" s="9">
        <f>B13*3+C13*4+D13*4+E13*5+F13*10+G13*5</f>
        <v>0</v>
      </c>
    </row>
    <row r="28" spans="1:4" x14ac:dyDescent="0.3">
      <c r="A28" s="10" t="s">
        <v>19</v>
      </c>
      <c r="B28" s="10"/>
      <c r="C28" s="11">
        <f>SUM(C26:C27)</f>
        <v>0</v>
      </c>
    </row>
    <row r="29" spans="1:4" x14ac:dyDescent="0.3">
      <c r="A29" s="3" t="s">
        <v>20</v>
      </c>
      <c r="B29" s="3"/>
      <c r="C29" s="9" t="e">
        <f>(C28/C25)*100</f>
        <v>#DIV/0!</v>
      </c>
    </row>
    <row r="30" spans="1:4" x14ac:dyDescent="0.3">
      <c r="A30" s="5" t="s">
        <v>21</v>
      </c>
      <c r="B30" s="5"/>
      <c r="C30" s="12" t="e">
        <f>100-C29</f>
        <v>#DIV/0!</v>
      </c>
      <c r="D30" t="s">
        <v>41</v>
      </c>
    </row>
    <row r="31" spans="1:4" x14ac:dyDescent="0.3">
      <c r="C31" s="6"/>
    </row>
    <row r="32" spans="1:4" x14ac:dyDescent="0.3">
      <c r="A32" t="s">
        <v>22</v>
      </c>
      <c r="C32" s="6">
        <f>C18-C17</f>
        <v>0</v>
      </c>
      <c r="D32" t="s">
        <v>33</v>
      </c>
    </row>
    <row r="33" spans="1:9" x14ac:dyDescent="0.3">
      <c r="A33" t="s">
        <v>25</v>
      </c>
      <c r="C33" s="6">
        <f>(H10+H11)-(H12+H13)</f>
        <v>0</v>
      </c>
    </row>
    <row r="34" spans="1:9" x14ac:dyDescent="0.3">
      <c r="A34" t="s">
        <v>26</v>
      </c>
      <c r="C34" s="6">
        <f>IF(C33&gt;C32,C33-C32,0)</f>
        <v>0</v>
      </c>
    </row>
    <row r="35" spans="1:9" x14ac:dyDescent="0.3">
      <c r="A35" t="s">
        <v>27</v>
      </c>
      <c r="C35" s="6" t="e">
        <f>C34*C20</f>
        <v>#DIV/0!</v>
      </c>
    </row>
    <row r="36" spans="1:9" x14ac:dyDescent="0.3">
      <c r="A36" s="1" t="s">
        <v>28</v>
      </c>
      <c r="C36" s="25" t="e">
        <f>C35*0.72</f>
        <v>#DIV/0!</v>
      </c>
      <c r="D36" t="s">
        <v>48</v>
      </c>
    </row>
    <row r="37" spans="1:9" x14ac:dyDescent="0.3">
      <c r="C37" s="6"/>
    </row>
    <row r="38" spans="1:9" x14ac:dyDescent="0.3">
      <c r="A38" t="s">
        <v>47</v>
      </c>
      <c r="C38" s="6">
        <f>IF(F6&lt;(H10+H11),F6/(H10+H11),1)</f>
        <v>1</v>
      </c>
      <c r="D38" t="s">
        <v>49</v>
      </c>
    </row>
    <row r="39" spans="1:9" x14ac:dyDescent="0.3">
      <c r="C39" s="6"/>
    </row>
    <row r="40" spans="1:9" x14ac:dyDescent="0.3">
      <c r="A40" s="3" t="s">
        <v>29</v>
      </c>
      <c r="B40" s="3"/>
      <c r="C40" s="9">
        <f>C25-C28</f>
        <v>0</v>
      </c>
    </row>
    <row r="41" spans="1:9" x14ac:dyDescent="0.3">
      <c r="A41" s="3" t="s">
        <v>30</v>
      </c>
      <c r="B41" s="3"/>
      <c r="C41" s="9" t="e">
        <f>C40-C36</f>
        <v>#DIV/0!</v>
      </c>
    </row>
    <row r="42" spans="1:9" x14ac:dyDescent="0.3">
      <c r="A42" s="5" t="s">
        <v>31</v>
      </c>
      <c r="B42" s="5"/>
      <c r="C42" s="12" t="e">
        <f>C41*0.1083*F7</f>
        <v>#DIV/0!</v>
      </c>
    </row>
    <row r="43" spans="1:9" x14ac:dyDescent="0.3">
      <c r="C43" s="6"/>
    </row>
    <row r="44" spans="1:9" x14ac:dyDescent="0.3">
      <c r="A44" s="7" t="s">
        <v>0</v>
      </c>
      <c r="B44" s="7"/>
      <c r="C44" s="8" t="e">
        <f>IF(C30&gt;40,C42*0.7*C38,0)</f>
        <v>#DIV/0!</v>
      </c>
      <c r="D44" t="s">
        <v>50</v>
      </c>
    </row>
    <row r="46" spans="1:9" ht="23.4" x14ac:dyDescent="0.45">
      <c r="A46" s="22" t="s">
        <v>46</v>
      </c>
      <c r="B46" s="22"/>
      <c r="C46" s="22"/>
      <c r="D46" s="22"/>
      <c r="E46" s="22"/>
      <c r="F46" s="22"/>
      <c r="G46" s="22"/>
      <c r="H46" s="22"/>
      <c r="I46" s="2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8" workbookViewId="0">
      <selection activeCell="D42" sqref="D42"/>
    </sheetView>
  </sheetViews>
  <sheetFormatPr baseColWidth="10" defaultRowHeight="14.4" x14ac:dyDescent="0.3"/>
  <cols>
    <col min="2" max="2" width="12.77734375" customWidth="1"/>
    <col min="3" max="3" width="13.5546875" customWidth="1"/>
    <col min="4" max="4" width="13.77734375" customWidth="1"/>
    <col min="5" max="5" width="14.77734375" customWidth="1"/>
    <col min="6" max="6" width="14.21875" customWidth="1"/>
    <col min="7" max="7" width="13.5546875" customWidth="1"/>
    <col min="8" max="8" width="15.5546875" customWidth="1"/>
    <col min="9" max="9" width="16.21875" style="2" customWidth="1"/>
    <col min="10" max="10" width="14.21875" customWidth="1"/>
    <col min="12" max="12" width="19.21875" customWidth="1"/>
    <col min="13" max="13" width="15" customWidth="1"/>
    <col min="14" max="14" width="19.5546875" customWidth="1"/>
  </cols>
  <sheetData>
    <row r="1" spans="1:8" ht="21" x14ac:dyDescent="0.4">
      <c r="A1" s="13" t="s">
        <v>32</v>
      </c>
      <c r="B1" s="1"/>
      <c r="C1" s="1"/>
      <c r="D1" s="1"/>
    </row>
    <row r="2" spans="1:8" ht="18" x14ac:dyDescent="0.35">
      <c r="A2" s="19" t="s">
        <v>37</v>
      </c>
      <c r="B2" s="1"/>
      <c r="C2" s="1"/>
      <c r="D2" s="1"/>
    </row>
    <row r="3" spans="1:8" ht="18" x14ac:dyDescent="0.35">
      <c r="A3" s="19"/>
      <c r="B3" s="1"/>
      <c r="C3" s="1"/>
      <c r="D3" s="1"/>
    </row>
    <row r="4" spans="1:8" x14ac:dyDescent="0.3">
      <c r="A4" s="1" t="s">
        <v>38</v>
      </c>
    </row>
    <row r="5" spans="1:8" x14ac:dyDescent="0.3">
      <c r="A5" s="1"/>
    </row>
    <row r="6" spans="1:8" x14ac:dyDescent="0.3">
      <c r="A6" s="1" t="s">
        <v>35</v>
      </c>
      <c r="B6" s="1"/>
      <c r="C6" s="1"/>
      <c r="D6" s="1"/>
      <c r="F6" s="18"/>
      <c r="G6" t="s">
        <v>39</v>
      </c>
    </row>
    <row r="7" spans="1:8" x14ac:dyDescent="0.3">
      <c r="A7" s="1"/>
    </row>
    <row r="8" spans="1:8" x14ac:dyDescent="0.3">
      <c r="A8" s="5" t="s">
        <v>23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42</v>
      </c>
    </row>
    <row r="9" spans="1:8" x14ac:dyDescent="0.3">
      <c r="A9" s="3" t="s">
        <v>1</v>
      </c>
      <c r="B9" s="14"/>
      <c r="C9" s="14"/>
      <c r="D9" s="14"/>
      <c r="E9" s="14"/>
      <c r="F9" s="14"/>
      <c r="G9" s="14"/>
      <c r="H9" s="15">
        <f>SUM(B9:G9)</f>
        <v>0</v>
      </c>
    </row>
    <row r="10" spans="1:8" x14ac:dyDescent="0.3">
      <c r="A10" s="3" t="s">
        <v>2</v>
      </c>
      <c r="B10" s="14"/>
      <c r="C10" s="14"/>
      <c r="D10" s="14"/>
      <c r="E10" s="14"/>
      <c r="F10" s="14"/>
      <c r="G10" s="14"/>
      <c r="H10" s="15">
        <f t="shared" ref="H10:H12" si="0">SUM(B10:G10)</f>
        <v>0</v>
      </c>
    </row>
    <row r="11" spans="1:8" x14ac:dyDescent="0.3">
      <c r="A11" s="3" t="s">
        <v>3</v>
      </c>
      <c r="B11" s="16"/>
      <c r="C11" s="16"/>
      <c r="D11" s="16"/>
      <c r="E11" s="16"/>
      <c r="F11" s="16"/>
      <c r="G11" s="16"/>
      <c r="H11" s="15">
        <f t="shared" si="0"/>
        <v>0</v>
      </c>
    </row>
    <row r="12" spans="1:8" x14ac:dyDescent="0.3">
      <c r="A12" s="3" t="s">
        <v>4</v>
      </c>
      <c r="B12" s="16"/>
      <c r="C12" s="16"/>
      <c r="D12" s="16"/>
      <c r="E12" s="16"/>
      <c r="F12" s="16"/>
      <c r="G12" s="16"/>
      <c r="H12" s="15">
        <f t="shared" si="0"/>
        <v>0</v>
      </c>
    </row>
    <row r="13" spans="1:8" x14ac:dyDescent="0.3">
      <c r="A13" s="20"/>
      <c r="B13" s="26"/>
      <c r="C13" s="26"/>
      <c r="D13" s="26"/>
      <c r="E13" s="26"/>
      <c r="F13" s="26"/>
      <c r="G13" s="26"/>
      <c r="H13" s="21"/>
    </row>
    <row r="14" spans="1:8" x14ac:dyDescent="0.3">
      <c r="A14" s="24" t="s">
        <v>45</v>
      </c>
      <c r="B14" s="26"/>
      <c r="C14" s="26"/>
      <c r="D14" s="26"/>
      <c r="E14" s="26"/>
      <c r="F14" s="26"/>
      <c r="G14" s="26"/>
      <c r="H14" s="21"/>
    </row>
    <row r="16" spans="1:8" x14ac:dyDescent="0.3">
      <c r="A16" s="3" t="s">
        <v>11</v>
      </c>
      <c r="B16" s="3"/>
      <c r="C16" s="17"/>
    </row>
    <row r="17" spans="1:4" x14ac:dyDescent="0.3">
      <c r="A17" s="3" t="s">
        <v>12</v>
      </c>
      <c r="B17" s="3"/>
      <c r="C17" s="18"/>
      <c r="D17" t="s">
        <v>34</v>
      </c>
    </row>
    <row r="18" spans="1:4" x14ac:dyDescent="0.3">
      <c r="C18" s="6"/>
    </row>
    <row r="19" spans="1:4" x14ac:dyDescent="0.3">
      <c r="A19" s="3" t="s">
        <v>24</v>
      </c>
      <c r="B19" s="3"/>
      <c r="C19" s="9" t="e">
        <f>H10/(H10+H9)</f>
        <v>#DIV/0!</v>
      </c>
    </row>
    <row r="20" spans="1:4" x14ac:dyDescent="0.3">
      <c r="C20" s="6"/>
    </row>
    <row r="21" spans="1:4" x14ac:dyDescent="0.3">
      <c r="A21" s="1" t="s">
        <v>13</v>
      </c>
      <c r="C21" s="6"/>
      <c r="D21" t="s">
        <v>44</v>
      </c>
    </row>
    <row r="22" spans="1:4" x14ac:dyDescent="0.3">
      <c r="A22" s="3" t="s">
        <v>14</v>
      </c>
      <c r="B22" s="3"/>
      <c r="C22" s="9">
        <f>B9*0.3+C9*0.3+D9*0.3+E9*0.4+F9*0.3+G9*0.3</f>
        <v>0</v>
      </c>
    </row>
    <row r="23" spans="1:4" x14ac:dyDescent="0.3">
      <c r="A23" s="3" t="s">
        <v>15</v>
      </c>
      <c r="B23" s="3"/>
      <c r="C23" s="9">
        <f>B10*3+C10*4+D10*4+E10*5+F10*10+G10*5</f>
        <v>0</v>
      </c>
    </row>
    <row r="24" spans="1:4" x14ac:dyDescent="0.3">
      <c r="A24" s="10" t="s">
        <v>16</v>
      </c>
      <c r="B24" s="10"/>
      <c r="C24" s="11">
        <f>SUM(C22:C23)</f>
        <v>0</v>
      </c>
    </row>
    <row r="25" spans="1:4" x14ac:dyDescent="0.3">
      <c r="A25" s="3" t="s">
        <v>17</v>
      </c>
      <c r="B25" s="3"/>
      <c r="C25" s="9">
        <f>B11*0.55+C11*0.55+D11*0.55+E11*0.65+F11*0.55+G11*0.55</f>
        <v>0</v>
      </c>
    </row>
    <row r="26" spans="1:4" x14ac:dyDescent="0.3">
      <c r="A26" s="3" t="s">
        <v>18</v>
      </c>
      <c r="B26" s="3"/>
      <c r="C26" s="9">
        <f>B12*3+C12*4+D12*4+E12*5+F12*10+G12*5</f>
        <v>0</v>
      </c>
    </row>
    <row r="27" spans="1:4" x14ac:dyDescent="0.3">
      <c r="A27" s="10" t="s">
        <v>19</v>
      </c>
      <c r="B27" s="10"/>
      <c r="C27" s="11">
        <f>SUM(C25:C26)</f>
        <v>0</v>
      </c>
    </row>
    <row r="28" spans="1:4" x14ac:dyDescent="0.3">
      <c r="A28" s="3" t="s">
        <v>20</v>
      </c>
      <c r="B28" s="3"/>
      <c r="C28" s="9" t="e">
        <f>(C27/C24)*100</f>
        <v>#DIV/0!</v>
      </c>
    </row>
    <row r="29" spans="1:4" x14ac:dyDescent="0.3">
      <c r="A29" s="5" t="s">
        <v>21</v>
      </c>
      <c r="B29" s="5"/>
      <c r="C29" s="12" t="e">
        <f>100-C28</f>
        <v>#DIV/0!</v>
      </c>
      <c r="D29" t="s">
        <v>43</v>
      </c>
    </row>
    <row r="30" spans="1:4" x14ac:dyDescent="0.3">
      <c r="C30" s="6"/>
    </row>
    <row r="31" spans="1:4" x14ac:dyDescent="0.3">
      <c r="A31" t="s">
        <v>22</v>
      </c>
      <c r="C31" s="6">
        <f>C17-C16</f>
        <v>0</v>
      </c>
      <c r="D31" t="s">
        <v>33</v>
      </c>
    </row>
    <row r="32" spans="1:4" x14ac:dyDescent="0.3">
      <c r="A32" t="s">
        <v>25</v>
      </c>
      <c r="C32" s="6">
        <f>(H9+H10)-(H11+H12)</f>
        <v>0</v>
      </c>
    </row>
    <row r="33" spans="1:4" x14ac:dyDescent="0.3">
      <c r="A33" t="s">
        <v>26</v>
      </c>
      <c r="C33" s="6">
        <f>IF(C32&gt;C31,C32-C31,0)</f>
        <v>0</v>
      </c>
    </row>
    <row r="34" spans="1:4" x14ac:dyDescent="0.3">
      <c r="A34" t="s">
        <v>27</v>
      </c>
      <c r="C34" s="6" t="e">
        <f>C33*C19</f>
        <v>#DIV/0!</v>
      </c>
    </row>
    <row r="35" spans="1:4" x14ac:dyDescent="0.3">
      <c r="A35" s="1" t="s">
        <v>28</v>
      </c>
      <c r="C35" s="25" t="e">
        <f>C34*0.72</f>
        <v>#DIV/0!</v>
      </c>
      <c r="D35" t="s">
        <v>48</v>
      </c>
    </row>
    <row r="36" spans="1:4" x14ac:dyDescent="0.3">
      <c r="C36" s="6"/>
    </row>
    <row r="37" spans="1:4" x14ac:dyDescent="0.3">
      <c r="C37" s="6"/>
    </row>
    <row r="38" spans="1:4" x14ac:dyDescent="0.3">
      <c r="A38" s="3" t="s">
        <v>29</v>
      </c>
      <c r="B38" s="3"/>
      <c r="C38" s="9">
        <f>C24-C27</f>
        <v>0</v>
      </c>
    </row>
    <row r="39" spans="1:4" x14ac:dyDescent="0.3">
      <c r="A39" s="3" t="s">
        <v>30</v>
      </c>
      <c r="B39" s="3"/>
      <c r="C39" s="9" t="e">
        <f>C38-C35</f>
        <v>#DIV/0!</v>
      </c>
    </row>
    <row r="40" spans="1:4" x14ac:dyDescent="0.3">
      <c r="A40" s="5" t="s">
        <v>31</v>
      </c>
      <c r="B40" s="5"/>
      <c r="C40" s="12" t="e">
        <f>C39*0.1083*F6</f>
        <v>#DIV/0!</v>
      </c>
    </row>
    <row r="41" spans="1:4" x14ac:dyDescent="0.3">
      <c r="C41" s="6"/>
    </row>
    <row r="42" spans="1:4" x14ac:dyDescent="0.3">
      <c r="A42" s="7" t="s">
        <v>0</v>
      </c>
      <c r="B42" s="7"/>
      <c r="C42" s="8" t="e">
        <f>IF(C29&gt;40,C40*0.7,0)</f>
        <v>#DIV/0!</v>
      </c>
      <c r="D42" t="s">
        <v>50</v>
      </c>
    </row>
    <row r="44" spans="1:4" ht="23.4" x14ac:dyDescent="0.45">
      <c r="A44" s="22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EM ungleich BSM</vt:lpstr>
      <vt:lpstr>EM gleich BSM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SCHMID, Rudolf</dc:creator>
  <cp:lastModifiedBy>Martina Wolf</cp:lastModifiedBy>
  <dcterms:created xsi:type="dcterms:W3CDTF">2021-01-18T12:05:33Z</dcterms:created>
  <dcterms:modified xsi:type="dcterms:W3CDTF">2021-03-22T12:50:16Z</dcterms:modified>
</cp:coreProperties>
</file>